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Шесть поколений" sheetId="1" r:id="rId1"/>
  </sheets>
  <externalReferences>
    <externalReference r:id="rId4"/>
  </externalReferences>
  <definedNames>
    <definedName name="gggg">'[1]Лист1'!$I$11</definedName>
  </definedNames>
  <calcPr fullCalcOnLoad="1"/>
</workbook>
</file>

<file path=xl/sharedStrings.xml><?xml version="1.0" encoding="utf-8"?>
<sst xmlns="http://schemas.openxmlformats.org/spreadsheetml/2006/main" count="39" uniqueCount="24">
  <si>
    <t>a</t>
  </si>
  <si>
    <t>m</t>
  </si>
  <si>
    <t>σ</t>
  </si>
  <si>
    <t>Вид 1</t>
  </si>
  <si>
    <t>Вид 2</t>
  </si>
  <si>
    <r>
      <t>Е</t>
    </r>
    <r>
      <rPr>
        <sz val="10"/>
        <rFont val="Arial Cyr"/>
        <family val="0"/>
      </rPr>
      <t xml:space="preserve"> -Разница между видами, округленная до 1 знака после зап.</t>
    </r>
  </si>
  <si>
    <t>"Никаких", если больше, то по разнице между 1 и 2 видами</t>
  </si>
  <si>
    <r>
      <t>F</t>
    </r>
    <r>
      <rPr>
        <sz val="10"/>
        <rFont val="Arial Cyr"/>
        <family val="0"/>
      </rPr>
      <t xml:space="preserve"> - Логика: если сумма 1 и 2 видов округлена до 1 зн. и = 0,</t>
    </r>
  </si>
  <si>
    <t>Коэффициент преимущества</t>
  </si>
  <si>
    <t>Среднее</t>
  </si>
  <si>
    <t>Сигма - среднее квадратичное отклонение</t>
  </si>
  <si>
    <t>между видами меньше 0,15, то будут оба вида</t>
  </si>
  <si>
    <t>Две логики: если разница</t>
  </si>
  <si>
    <t>Третье поколение</t>
  </si>
  <si>
    <t>Четвертое поколение</t>
  </si>
  <si>
    <t>Второе поколение</t>
  </si>
  <si>
    <t>Первое поколение</t>
  </si>
  <si>
    <t>Красные</t>
  </si>
  <si>
    <t>Синие</t>
  </si>
  <si>
    <t>Влажн.</t>
  </si>
  <si>
    <t>Пятое поколение</t>
  </si>
  <si>
    <t>Шестое поколение</t>
  </si>
  <si>
    <t>Знач.</t>
  </si>
  <si>
    <t>Сплошной - первое поколение, пунктир - шестое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</si>
</sst>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13">
    <font>
      <sz val="10"/>
      <name val="Arial Cyr"/>
      <family val="0"/>
    </font>
    <font>
      <b/>
      <sz val="10"/>
      <name val="Arial Cyr"/>
      <family val="0"/>
    </font>
    <font>
      <b/>
      <sz val="12"/>
      <color indexed="18"/>
      <name val="Arial Cyr"/>
      <family val="0"/>
    </font>
    <font>
      <sz val="8"/>
      <name val="Arial Cyr"/>
      <family val="0"/>
    </font>
    <font>
      <sz val="8"/>
      <color indexed="55"/>
      <name val="Arial Cyr"/>
      <family val="0"/>
    </font>
    <font>
      <sz val="10"/>
      <color indexed="18"/>
      <name val="Arial Cyr"/>
      <family val="0"/>
    </font>
    <font>
      <sz val="10"/>
      <color indexed="44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2"/>
      <color indexed="18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 horizontal="right" wrapText="1"/>
    </xf>
    <xf numFmtId="0" fontId="0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182" fontId="3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3" fillId="0" borderId="10" xfId="0" applyFont="1" applyBorder="1" applyAlignment="1">
      <alignment/>
    </xf>
    <xf numFmtId="182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2" fontId="3" fillId="0" borderId="18" xfId="0" applyNumberFormat="1" applyFont="1" applyBorder="1" applyAlignment="1">
      <alignment/>
    </xf>
    <xf numFmtId="182" fontId="3" fillId="0" borderId="0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0" fontId="3" fillId="0" borderId="11" xfId="0" applyFont="1" applyBorder="1" applyAlignment="1">
      <alignment/>
    </xf>
    <xf numFmtId="182" fontId="3" fillId="0" borderId="3" xfId="0" applyNumberFormat="1" applyFont="1" applyBorder="1" applyAlignment="1">
      <alignment/>
    </xf>
    <xf numFmtId="182" fontId="3" fillId="0" borderId="4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181" fontId="3" fillId="0" borderId="1" xfId="0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181" fontId="3" fillId="0" borderId="18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181" fontId="3" fillId="0" borderId="4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"/>
          <c:w val="0.953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'Шесть поколений'!$C$5</c:f>
              <c:strCache>
                <c:ptCount val="1"/>
                <c:pt idx="0">
                  <c:v>Вид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'Шесть поколений'!$B$6:$B$20</c:f>
              <c:numCache/>
            </c:numRef>
          </c:xVal>
          <c:yVal>
            <c:numRef>
              <c:f>'Шесть поколений'!$C$6:$C$20</c:f>
              <c:numCache/>
            </c:numRef>
          </c:yVal>
          <c:smooth val="1"/>
        </c:ser>
        <c:ser>
          <c:idx val="1"/>
          <c:order val="1"/>
          <c:tx>
            <c:strRef>
              <c:f>'Шесть поколений'!$D$5</c:f>
              <c:strCache>
                <c:ptCount val="1"/>
                <c:pt idx="0">
                  <c:v>Вид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'Шесть поколений'!$B$6:$B$20</c:f>
              <c:numCache/>
            </c:numRef>
          </c:xVal>
          <c:yVal>
            <c:numRef>
              <c:f>'Шесть поколений'!$D$6:$D$20</c:f>
              <c:numCache/>
            </c:numRef>
          </c:yVal>
          <c:smooth val="1"/>
        </c:ser>
        <c:axId val="10981509"/>
        <c:axId val="31724718"/>
      </c:scatterChart>
      <c:scatterChart>
        <c:scatterStyle val="lineMarker"/>
        <c:varyColors val="0"/>
        <c:ser>
          <c:idx val="2"/>
          <c:order val="2"/>
          <c:tx>
            <c:strRef>
              <c:f>'Шесть поколений'!$W$5</c:f>
              <c:strCache>
                <c:ptCount val="1"/>
                <c:pt idx="0">
                  <c:v>Вид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'Шесть поколений'!$B$6:$B$20</c:f>
              <c:numCache/>
            </c:numRef>
          </c:xVal>
          <c:yVal>
            <c:numRef>
              <c:f>'Шесть поколений'!$W$6:$W$20</c:f>
              <c:numCache/>
            </c:numRef>
          </c:yVal>
          <c:smooth val="1"/>
        </c:ser>
        <c:ser>
          <c:idx val="3"/>
          <c:order val="3"/>
          <c:tx>
            <c:strRef>
              <c:f>'Шесть поколений'!$X$5</c:f>
              <c:strCache>
                <c:ptCount val="1"/>
                <c:pt idx="0">
                  <c:v>Вид 2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'Шесть поколений'!$B$6:$B$20</c:f>
              <c:numCache/>
            </c:numRef>
          </c:xVal>
          <c:yVal>
            <c:numRef>
              <c:f>'Шесть поколений'!$X$6:$X$20</c:f>
              <c:numCache/>
            </c:numRef>
          </c:yVal>
          <c:smooth val="1"/>
        </c:ser>
        <c:axId val="17087007"/>
        <c:axId val="19565336"/>
      </c:scatterChart>
      <c:valAx>
        <c:axId val="10981509"/>
        <c:scaling>
          <c:orientation val="minMax"/>
          <c:max val="100"/>
          <c:min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31724718"/>
        <c:crosses val="autoZero"/>
        <c:crossBetween val="midCat"/>
        <c:dispUnits/>
      </c:valAx>
      <c:valAx>
        <c:axId val="3172471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81509"/>
        <c:crosses val="autoZero"/>
        <c:crossBetween val="midCat"/>
        <c:dispUnits/>
      </c:valAx>
      <c:valAx>
        <c:axId val="17087007"/>
        <c:scaling>
          <c:orientation val="minMax"/>
        </c:scaling>
        <c:axPos val="b"/>
        <c:delete val="1"/>
        <c:majorTickMark val="in"/>
        <c:minorTickMark val="none"/>
        <c:tickLblPos val="nextTo"/>
        <c:crossAx val="19565336"/>
        <c:crosses val="max"/>
        <c:crossBetween val="midCat"/>
        <c:dispUnits/>
      </c:valAx>
      <c:valAx>
        <c:axId val="19565336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70870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16"/>
          <c:w val="0.319"/>
          <c:h val="0.11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19</xdr:row>
      <xdr:rowOff>142875</xdr:rowOff>
    </xdr:from>
    <xdr:to>
      <xdr:col>25</xdr:col>
      <xdr:colOff>552450</xdr:colOff>
      <xdr:row>35</xdr:row>
      <xdr:rowOff>9525</xdr:rowOff>
    </xdr:to>
    <xdr:graphicFrame>
      <xdr:nvGraphicFramePr>
        <xdr:cNvPr id="1" name="Chart 8"/>
        <xdr:cNvGraphicFramePr/>
      </xdr:nvGraphicFramePr>
      <xdr:xfrm>
        <a:off x="4171950" y="3095625"/>
        <a:ext cx="6457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_soft\kvazar-micro\seminar\excel_all\model_lot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6.375" style="0" customWidth="1"/>
    <col min="4" max="4" width="6.625" style="0" customWidth="1"/>
    <col min="5" max="5" width="5.25390625" style="0" hidden="1" customWidth="1"/>
    <col min="6" max="6" width="9.625" style="0" customWidth="1"/>
    <col min="7" max="7" width="8.625" style="0" customWidth="1"/>
    <col min="8" max="8" width="7.00390625" style="0" customWidth="1"/>
    <col min="9" max="9" width="4.625" style="0" hidden="1" customWidth="1"/>
    <col min="10" max="10" width="7.375" style="0" customWidth="1"/>
    <col min="11" max="11" width="6.75390625" style="0" customWidth="1"/>
    <col min="12" max="12" width="7.25390625" style="0" customWidth="1"/>
    <col min="13" max="13" width="0.6171875" style="0" hidden="1" customWidth="1"/>
    <col min="14" max="14" width="7.375" style="0" customWidth="1"/>
    <col min="15" max="15" width="5.75390625" style="0" customWidth="1"/>
    <col min="16" max="16" width="6.125" style="0" customWidth="1"/>
    <col min="17" max="17" width="4.375" style="0" hidden="1" customWidth="1"/>
    <col min="18" max="18" width="7.375" style="0" customWidth="1"/>
    <col min="19" max="19" width="6.00390625" style="0" customWidth="1"/>
    <col min="20" max="20" width="5.875" style="0" customWidth="1"/>
    <col min="21" max="21" width="4.75390625" style="0" hidden="1" customWidth="1"/>
    <col min="22" max="22" width="7.375" style="0" customWidth="1"/>
    <col min="23" max="23" width="6.25390625" style="0" customWidth="1"/>
    <col min="24" max="24" width="6.375" style="0" customWidth="1"/>
    <col min="25" max="25" width="4.625" style="0" hidden="1" customWidth="1"/>
    <col min="26" max="26" width="7.375" style="0" customWidth="1"/>
  </cols>
  <sheetData>
    <row r="1" spans="1:14" ht="15.75">
      <c r="A1" s="44" t="s">
        <v>3</v>
      </c>
      <c r="B1" s="4" t="s">
        <v>0</v>
      </c>
      <c r="C1" s="5"/>
      <c r="D1" s="5"/>
      <c r="E1" s="6">
        <v>10</v>
      </c>
      <c r="F1" s="47">
        <f>E1/10</f>
        <v>1</v>
      </c>
      <c r="G1" s="46" t="s">
        <v>4</v>
      </c>
      <c r="H1" s="4" t="s">
        <v>0</v>
      </c>
      <c r="I1" s="5"/>
      <c r="J1" s="5"/>
      <c r="K1" s="6">
        <v>10</v>
      </c>
      <c r="L1" s="47">
        <f>K1/10</f>
        <v>1</v>
      </c>
      <c r="N1" t="s">
        <v>8</v>
      </c>
    </row>
    <row r="2" spans="1:14" ht="15.75">
      <c r="A2" s="44" t="s">
        <v>18</v>
      </c>
      <c r="B2" s="7" t="s">
        <v>1</v>
      </c>
      <c r="C2" s="1"/>
      <c r="D2" s="1"/>
      <c r="E2" s="2">
        <v>28</v>
      </c>
      <c r="F2" s="48">
        <f>E2/5</f>
        <v>5.6</v>
      </c>
      <c r="G2" s="45" t="s">
        <v>17</v>
      </c>
      <c r="H2" s="7" t="s">
        <v>1</v>
      </c>
      <c r="I2" s="1"/>
      <c r="J2" s="1"/>
      <c r="K2" s="2">
        <v>54</v>
      </c>
      <c r="L2" s="48">
        <f>K2/5</f>
        <v>10.8</v>
      </c>
      <c r="N2" t="s">
        <v>9</v>
      </c>
    </row>
    <row r="3" spans="1:14" ht="16.5" thickBot="1">
      <c r="A3" s="8"/>
      <c r="B3" s="9" t="s">
        <v>2</v>
      </c>
      <c r="C3" s="10"/>
      <c r="D3" s="10"/>
      <c r="E3" s="11">
        <v>25</v>
      </c>
      <c r="F3" s="49">
        <f>E3/10</f>
        <v>2.5</v>
      </c>
      <c r="G3" s="8"/>
      <c r="H3" s="9" t="s">
        <v>2</v>
      </c>
      <c r="I3" s="10"/>
      <c r="J3" s="10"/>
      <c r="K3" s="2">
        <v>19</v>
      </c>
      <c r="L3" s="48">
        <f>K3/10</f>
        <v>1.9</v>
      </c>
      <c r="N3" t="s">
        <v>10</v>
      </c>
    </row>
    <row r="4" spans="2:26" ht="13.5" thickBot="1">
      <c r="B4" s="1"/>
      <c r="C4" s="3" t="s">
        <v>16</v>
      </c>
      <c r="D4" s="5"/>
      <c r="E4" s="5"/>
      <c r="F4" s="18"/>
      <c r="G4" s="3" t="s">
        <v>15</v>
      </c>
      <c r="H4" s="5"/>
      <c r="I4" s="5"/>
      <c r="J4" s="18"/>
      <c r="K4" s="3" t="s">
        <v>13</v>
      </c>
      <c r="L4" s="5"/>
      <c r="M4" s="5"/>
      <c r="N4" s="18"/>
      <c r="O4" s="3" t="s">
        <v>14</v>
      </c>
      <c r="P4" s="5"/>
      <c r="Q4" s="5"/>
      <c r="R4" s="18"/>
      <c r="S4" s="3" t="s">
        <v>20</v>
      </c>
      <c r="T4" s="5"/>
      <c r="U4" s="5"/>
      <c r="V4" s="18"/>
      <c r="W4" s="3" t="s">
        <v>21</v>
      </c>
      <c r="X4" s="5"/>
      <c r="Y4" s="5"/>
      <c r="Z4" s="18"/>
    </row>
    <row r="5" spans="1:26" s="59" customFormat="1" ht="13.5" customHeight="1" thickBot="1">
      <c r="A5" s="12" t="s">
        <v>22</v>
      </c>
      <c r="B5" s="20" t="s">
        <v>19</v>
      </c>
      <c r="C5" s="50" t="s">
        <v>3</v>
      </c>
      <c r="D5" s="51" t="s">
        <v>4</v>
      </c>
      <c r="E5" s="52"/>
      <c r="F5" s="53"/>
      <c r="G5" s="55" t="s">
        <v>3</v>
      </c>
      <c r="H5" s="56" t="s">
        <v>4</v>
      </c>
      <c r="I5" s="57"/>
      <c r="J5" s="58"/>
      <c r="K5" s="55" t="s">
        <v>3</v>
      </c>
      <c r="L5" s="56" t="s">
        <v>4</v>
      </c>
      <c r="M5" s="57"/>
      <c r="N5" s="58"/>
      <c r="O5" s="13" t="s">
        <v>3</v>
      </c>
      <c r="P5" s="54" t="s">
        <v>4</v>
      </c>
      <c r="Q5" s="52"/>
      <c r="R5" s="53"/>
      <c r="S5" s="55" t="s">
        <v>3</v>
      </c>
      <c r="T5" s="56" t="s">
        <v>4</v>
      </c>
      <c r="U5" s="57"/>
      <c r="V5" s="58"/>
      <c r="W5" s="55" t="s">
        <v>3</v>
      </c>
      <c r="X5" s="56" t="s">
        <v>4</v>
      </c>
      <c r="Y5" s="57"/>
      <c r="Z5" s="58"/>
    </row>
    <row r="6" spans="1:26" s="31" customFormat="1" ht="11.25">
      <c r="A6" s="21">
        <v>1</v>
      </c>
      <c r="B6" s="22">
        <v>30</v>
      </c>
      <c r="C6" s="23">
        <f aca="true" t="shared" si="0" ref="C6:C20">$F$1*(1/$F$3*2.51356)*(EXP(-1*(A6-$F$2)*(A6-$F$2)/(2*$F$3*$F$3)))</f>
        <v>0.18500162745055282</v>
      </c>
      <c r="D6" s="24">
        <f>$L$1*(1/$L$3*2.51356)*(EXP(-1*(A6-$L$2)*(A6-$L$2)/(2*$L$3*$L$3)))</f>
        <v>2.2109398322267236E-06</v>
      </c>
      <c r="E6" s="25">
        <f>ROUND(C6-D6,1)</f>
        <v>0.2</v>
      </c>
      <c r="F6" s="26" t="str">
        <f>IF(ROUND((C6+D6),1)=0,"Никаких",IF(((C6-D6)*(C6-D6))&lt;0.021,"Оба1",IF(E6&lt;0,"Красные",IF(E6=0,"Оба","Синие"))))</f>
        <v>Синие</v>
      </c>
      <c r="G6" s="69">
        <f>IF((C6+C6*0.4-D6*0.0005)&lt;=0,0,(C6+C6*0.4-D6*0.0005))</f>
        <v>0.259002277325304</v>
      </c>
      <c r="H6" s="70">
        <f>IF((D6+D6*0.6-C6*0.0006)&lt;=0,0,(D6+D6*0.6-C6*0.0006))</f>
        <v>0</v>
      </c>
      <c r="I6" s="28">
        <f>ROUND(G6-H6,1)</f>
        <v>0.3</v>
      </c>
      <c r="J6" s="29" t="str">
        <f>IF(ROUND((G6+H6),1)=0,"Никаких",IF(((G6-H6)*(G6-H6))&lt;0.03,"Оба1",IF(I6&lt;0,"Красные",IF(I6=0,"Оба","Синие"))))</f>
        <v>Синие</v>
      </c>
      <c r="K6" s="63">
        <f>IF((G6+G6*0.4-H6*0.0005)&lt;=0,0,(G6+G6*0.4-H6*0.0005))</f>
        <v>0.3626031882554256</v>
      </c>
      <c r="L6" s="64">
        <f>IF((H6+H6*0.6-G6*0.0006)&lt;=0,0,(H6+H6*0.6-G6*0.0006))</f>
        <v>0</v>
      </c>
      <c r="M6" s="28">
        <f>ROUND(K6-L6,1)</f>
        <v>0.4</v>
      </c>
      <c r="N6" s="29" t="str">
        <f>IF(ROUND((K6+L6),1)=0,"Никаких",IF(((K6-L6)*(K6-L6))&lt;0.05,"Оба1",IF(M6&lt;0,"Красные",IF(M6=0,"Оба","Синие"))))</f>
        <v>Синие</v>
      </c>
      <c r="O6" s="64">
        <f>IF((K6+K6*0.4-L6*0.0005)&lt;=0,0,(K6+K6*0.4-L6*0.0005))</f>
        <v>0.5076444635575958</v>
      </c>
      <c r="P6" s="64">
        <f>IF((L6+L6*0.6-K6*0.0006)&lt;=0,0,(L6+L6*0.6-K6*0.0006))</f>
        <v>0</v>
      </c>
      <c r="Q6" s="28">
        <f>ROUND(O6-P6,1)</f>
        <v>0.5</v>
      </c>
      <c r="R6" s="61" t="str">
        <f>IF(ROUND((O6+P6),1)=0,"Никаких",IF(((O6-P6)*(O6-P6))&lt;0.021,"Оба1",IF(Q6&lt;0,"Красные",IF(Q6=0,"Оба","Синие"))))</f>
        <v>Синие</v>
      </c>
      <c r="S6" s="27">
        <f>IF((O6+O6*0.4-P6*0.0005)&lt;=0,0,(O6+O6*0.4-P6*0.0005))</f>
        <v>0.7107022489806342</v>
      </c>
      <c r="T6" s="30">
        <f>IF((P6+P6*0.6-O6*0.0006)&lt;=0,0,(P6+P6*0.6-O6*0.0006))</f>
        <v>0</v>
      </c>
      <c r="U6" s="28">
        <f>ROUND(S6-T6,1)</f>
        <v>0.7</v>
      </c>
      <c r="V6" s="29" t="str">
        <f>IF(ROUND((S6+T6),1)=0,"Никаких",IF(((S6-T6)*(S6-T6))&lt;0.09,"Оба1",IF(U6&lt;0,"Красные",IF(U6=0,"Оба","Синие"))))</f>
        <v>Синие</v>
      </c>
      <c r="W6" s="63">
        <f>IF((S6+S6*0.4-T6*0.0005)&lt;=0,0,(S6+S6*0.4-T6*0.0005))</f>
        <v>0.9949831485728878</v>
      </c>
      <c r="X6" s="64">
        <f>IF((T6+T6*0.6-S6*0.0006)&lt;=0,0,(T6+T6*0.6-S6*0.0006))</f>
        <v>0</v>
      </c>
      <c r="Y6" s="28">
        <f>ROUND(W6-X6,1)</f>
        <v>1</v>
      </c>
      <c r="Z6" s="29" t="str">
        <f>IF(ROUND((W6+X6),1)=0,"Никаких",IF(((W6-X6)*(W6-X6))&lt;0.15,"Оба1",IF(Y6&lt;0,"Красные",IF(Y6=0,"Оба","Синие"))))</f>
        <v>Синие</v>
      </c>
    </row>
    <row r="7" spans="1:26" s="31" customFormat="1" ht="11.25">
      <c r="A7" s="32">
        <f>A6+1</f>
        <v>2</v>
      </c>
      <c r="B7" s="33">
        <f>B6+5</f>
        <v>35</v>
      </c>
      <c r="C7" s="23">
        <f t="shared" si="0"/>
        <v>0.3565108314242934</v>
      </c>
      <c r="D7" s="24">
        <f aca="true" t="shared" si="1" ref="D7:D20">$L$1*(1/$L$3*2.51356)*(EXP(-1*(A7-$L$2)*(A7-$L$2)/(2*$L$3*$L$3)))</f>
        <v>2.9066751880187545E-05</v>
      </c>
      <c r="E7" s="25">
        <f aca="true" t="shared" si="2" ref="E7:E20">ROUND(C7-D7,1)</f>
        <v>0.4</v>
      </c>
      <c r="F7" s="26" t="str">
        <f aca="true" t="shared" si="3" ref="F7:F20">IF(ROUND((C7+D7),1)=0,"Никаких",IF(((C7-D7)*(C7-D7))&lt;0.021,"Оба1",IF(E7&lt;0,"Красные",IF(E7=0,"Оба","Синие"))))</f>
        <v>Синие</v>
      </c>
      <c r="G7" s="71">
        <f aca="true" t="shared" si="4" ref="G7:G20">IF((C7+C7*0.4-D7*0.0005)&lt;=0,0,(C7+C7*0.4-D7*0.0005))</f>
        <v>0.49911514946063484</v>
      </c>
      <c r="H7" s="72">
        <f aca="true" t="shared" si="5" ref="H7:H20">IF((D7+D7*0.6-C7*0.0006)&lt;=0,0,(D7+D7*0.6-C7*0.0006))</f>
        <v>0</v>
      </c>
      <c r="I7" s="25">
        <f aca="true" t="shared" si="6" ref="I7:I20">ROUND(G7-H7,1)</f>
        <v>0.5</v>
      </c>
      <c r="J7" s="26" t="str">
        <f aca="true" t="shared" si="7" ref="J7:J20">IF(ROUND((G7+H7),1)=0,"Никаких",IF(((G7-H7)*(G7-H7))&lt;0.03,"Оба1",IF(I7&lt;0,"Красные",IF(I7=0,"Оба","Синие"))))</f>
        <v>Синие</v>
      </c>
      <c r="K7" s="65">
        <f aca="true" t="shared" si="8" ref="K7:K20">IF((G7+G7*0.4-H7*0.0005)&lt;=0,0,(G7+G7*0.4-H7*0.0005))</f>
        <v>0.6987612092448888</v>
      </c>
      <c r="L7" s="66">
        <f aca="true" t="shared" si="9" ref="L7:L20">IF((H7+H7*0.6-G7*0.0006)&lt;=0,0,(H7+H7*0.6-G7*0.0006))</f>
        <v>0</v>
      </c>
      <c r="M7" s="25">
        <f aca="true" t="shared" si="10" ref="M7:M20">ROUND(K7-L7,1)</f>
        <v>0.7</v>
      </c>
      <c r="N7" s="26" t="str">
        <f aca="true" t="shared" si="11" ref="N7:N20">IF(ROUND((K7+L7),1)=0,"Никаких",IF(((K7-L7)*(K7-L7))&lt;0.05,"Оба1",IF(M7&lt;0,"Красные",IF(M7=0,"Оба","Синие"))))</f>
        <v>Синие</v>
      </c>
      <c r="O7" s="66">
        <f aca="true" t="shared" si="12" ref="O7:O20">IF((K7+K7*0.4-L7*0.0005)&lt;=0,0,(K7+K7*0.4-L7*0.0005))</f>
        <v>0.9782656929428444</v>
      </c>
      <c r="P7" s="66">
        <f aca="true" t="shared" si="13" ref="P7:P20">IF((L7+L7*0.6-K7*0.0006)&lt;=0,0,(L7+L7*0.6-K7*0.0006))</f>
        <v>0</v>
      </c>
      <c r="Q7" s="25">
        <f aca="true" t="shared" si="14" ref="Q7:Q20">ROUND(O7-P7,1)</f>
        <v>1</v>
      </c>
      <c r="R7" s="60" t="str">
        <f aca="true" t="shared" si="15" ref="R7:R20">IF(ROUND((O7+P7),1)=0,"Никаких",IF(((O7-P7)*(O7-P7))&lt;0.021,"Оба1",IF(Q7&lt;0,"Красные",IF(Q7=0,"Оба","Синие"))))</f>
        <v>Синие</v>
      </c>
      <c r="S7" s="34">
        <f aca="true" t="shared" si="16" ref="S7:S20">IF((O7+O7*0.4-P7*0.0005)&lt;=0,0,(O7+O7*0.4-P7*0.0005))</f>
        <v>1.3695719701199822</v>
      </c>
      <c r="T7" s="35">
        <f aca="true" t="shared" si="17" ref="T7:T20">IF((P7+P7*0.6-O7*0.0006)&lt;=0,0,(P7+P7*0.6-O7*0.0006))</f>
        <v>0</v>
      </c>
      <c r="U7" s="25">
        <f aca="true" t="shared" si="18" ref="U7:U20">ROUND(S7-T7,1)</f>
        <v>1.4</v>
      </c>
      <c r="V7" s="26" t="str">
        <f aca="true" t="shared" si="19" ref="V7:V20">IF(ROUND((S7+T7),1)=0,"Никаких",IF(((S7-T7)*(S7-T7))&lt;0.09,"Оба1",IF(U7&lt;0,"Красные",IF(U7=0,"Оба","Синие"))))</f>
        <v>Синие</v>
      </c>
      <c r="W7" s="65">
        <f aca="true" t="shared" si="20" ref="W7:W20">IF((S7+S7*0.4-T7*0.0005)&lt;=0,0,(S7+S7*0.4-T7*0.0005))</f>
        <v>1.9174007581679753</v>
      </c>
      <c r="X7" s="66">
        <f aca="true" t="shared" si="21" ref="X7:X20">IF((T7+T7*0.6-S7*0.0006)&lt;=0,0,(T7+T7*0.6-S7*0.0006))</f>
        <v>0</v>
      </c>
      <c r="Y7" s="25">
        <f aca="true" t="shared" si="22" ref="Y7:Y20">ROUND(W7-X7,1)</f>
        <v>1.9</v>
      </c>
      <c r="Z7" s="26" t="str">
        <f aca="true" t="shared" si="23" ref="Z7:Z20">IF(ROUND((W7+X7),1)=0,"Никаких",IF(((W7-X7)*(W7-X7))&lt;0.15,"Оба1",IF(Y7&lt;0,"Красные",IF(Y7=0,"Оба","Синие"))))</f>
        <v>Синие</v>
      </c>
    </row>
    <row r="8" spans="1:26" s="31" customFormat="1" ht="11.25">
      <c r="A8" s="32">
        <f aca="true" t="shared" si="24" ref="A8:A20">A7+1</f>
        <v>3</v>
      </c>
      <c r="B8" s="33">
        <f aca="true" t="shared" si="25" ref="B8:B20">B7+5</f>
        <v>40</v>
      </c>
      <c r="C8" s="23">
        <f t="shared" si="0"/>
        <v>0.5854405390726681</v>
      </c>
      <c r="D8" s="24">
        <f t="shared" si="1"/>
        <v>0.0002896762583759847</v>
      </c>
      <c r="E8" s="25">
        <f t="shared" si="2"/>
        <v>0.6</v>
      </c>
      <c r="F8" s="26" t="str">
        <f t="shared" si="3"/>
        <v>Синие</v>
      </c>
      <c r="G8" s="71">
        <f t="shared" si="4"/>
        <v>0.8196166098636063</v>
      </c>
      <c r="H8" s="72">
        <f t="shared" si="5"/>
        <v>0.00011221768995797466</v>
      </c>
      <c r="I8" s="25">
        <f t="shared" si="6"/>
        <v>0.8</v>
      </c>
      <c r="J8" s="26" t="str">
        <f t="shared" si="7"/>
        <v>Синие</v>
      </c>
      <c r="K8" s="65">
        <f t="shared" si="8"/>
        <v>1.1474631977002039</v>
      </c>
      <c r="L8" s="66">
        <f t="shared" si="9"/>
        <v>0</v>
      </c>
      <c r="M8" s="25">
        <f t="shared" si="10"/>
        <v>1.1</v>
      </c>
      <c r="N8" s="26" t="str">
        <f t="shared" si="11"/>
        <v>Синие</v>
      </c>
      <c r="O8" s="66">
        <f t="shared" si="12"/>
        <v>1.6064484767802854</v>
      </c>
      <c r="P8" s="66">
        <f t="shared" si="13"/>
        <v>0</v>
      </c>
      <c r="Q8" s="25">
        <f t="shared" si="14"/>
        <v>1.6</v>
      </c>
      <c r="R8" s="60" t="str">
        <f t="shared" si="15"/>
        <v>Синие</v>
      </c>
      <c r="S8" s="34">
        <f t="shared" si="16"/>
        <v>2.2490278674923996</v>
      </c>
      <c r="T8" s="35">
        <f t="shared" si="17"/>
        <v>0</v>
      </c>
      <c r="U8" s="25">
        <f t="shared" si="18"/>
        <v>2.2</v>
      </c>
      <c r="V8" s="26" t="str">
        <f t="shared" si="19"/>
        <v>Синие</v>
      </c>
      <c r="W8" s="65">
        <f t="shared" si="20"/>
        <v>3.1486390144893592</v>
      </c>
      <c r="X8" s="66">
        <f t="shared" si="21"/>
        <v>0</v>
      </c>
      <c r="Y8" s="25">
        <f t="shared" si="22"/>
        <v>3.1</v>
      </c>
      <c r="Z8" s="26" t="str">
        <f t="shared" si="23"/>
        <v>Синие</v>
      </c>
    </row>
    <row r="9" spans="1:26" s="31" customFormat="1" ht="11.25">
      <c r="A9" s="32">
        <f t="shared" si="24"/>
        <v>4</v>
      </c>
      <c r="B9" s="33">
        <f t="shared" si="25"/>
        <v>45</v>
      </c>
      <c r="C9" s="23">
        <f t="shared" si="0"/>
        <v>0.8192297930307328</v>
      </c>
      <c r="D9" s="24">
        <f t="shared" si="1"/>
        <v>0.0021883970491631704</v>
      </c>
      <c r="E9" s="25">
        <f t="shared" si="2"/>
        <v>0.8</v>
      </c>
      <c r="F9" s="26" t="str">
        <f t="shared" si="3"/>
        <v>Синие</v>
      </c>
      <c r="G9" s="71">
        <f t="shared" si="4"/>
        <v>1.1469206160445014</v>
      </c>
      <c r="H9" s="72">
        <f t="shared" si="5"/>
        <v>0.0030098974028426326</v>
      </c>
      <c r="I9" s="25">
        <f t="shared" si="6"/>
        <v>1.1</v>
      </c>
      <c r="J9" s="26" t="str">
        <f t="shared" si="7"/>
        <v>Синие</v>
      </c>
      <c r="K9" s="65">
        <f t="shared" si="8"/>
        <v>1.6056873575136004</v>
      </c>
      <c r="L9" s="66">
        <f t="shared" si="9"/>
        <v>0.004127683474921511</v>
      </c>
      <c r="M9" s="25">
        <f t="shared" si="10"/>
        <v>1.6</v>
      </c>
      <c r="N9" s="26" t="str">
        <f t="shared" si="11"/>
        <v>Синие</v>
      </c>
      <c r="O9" s="66">
        <f t="shared" si="12"/>
        <v>2.247960236677303</v>
      </c>
      <c r="P9" s="66">
        <f t="shared" si="13"/>
        <v>0.005640881145366258</v>
      </c>
      <c r="Q9" s="25">
        <f t="shared" si="14"/>
        <v>2.2</v>
      </c>
      <c r="R9" s="60" t="str">
        <f t="shared" si="15"/>
        <v>Синие</v>
      </c>
      <c r="S9" s="34">
        <f t="shared" si="16"/>
        <v>3.1471415109076517</v>
      </c>
      <c r="T9" s="35">
        <f t="shared" si="17"/>
        <v>0.00767663369057963</v>
      </c>
      <c r="U9" s="25">
        <f t="shared" si="18"/>
        <v>3.1</v>
      </c>
      <c r="V9" s="26" t="str">
        <f t="shared" si="19"/>
        <v>Синие</v>
      </c>
      <c r="W9" s="65">
        <f t="shared" si="20"/>
        <v>4.405994276953867</v>
      </c>
      <c r="X9" s="66">
        <f t="shared" si="21"/>
        <v>0.010394328998382819</v>
      </c>
      <c r="Y9" s="25">
        <f t="shared" si="22"/>
        <v>4.4</v>
      </c>
      <c r="Z9" s="26" t="str">
        <f t="shared" si="23"/>
        <v>Синие</v>
      </c>
    </row>
    <row r="10" spans="1:26" s="31" customFormat="1" ht="11.25">
      <c r="A10" s="32">
        <f t="shared" si="24"/>
        <v>5</v>
      </c>
      <c r="B10" s="33">
        <f t="shared" si="25"/>
        <v>50</v>
      </c>
      <c r="C10" s="23">
        <f t="shared" si="0"/>
        <v>0.9768807839903566</v>
      </c>
      <c r="D10" s="24">
        <f t="shared" si="1"/>
        <v>0.012532455123986725</v>
      </c>
      <c r="E10" s="25">
        <f t="shared" si="2"/>
        <v>1</v>
      </c>
      <c r="F10" s="26" t="str">
        <f t="shared" si="3"/>
        <v>Синие</v>
      </c>
      <c r="G10" s="71">
        <f t="shared" si="4"/>
        <v>1.3676268313589373</v>
      </c>
      <c r="H10" s="72">
        <f t="shared" si="5"/>
        <v>0.019465799727984547</v>
      </c>
      <c r="I10" s="25">
        <f t="shared" si="6"/>
        <v>1.3</v>
      </c>
      <c r="J10" s="26" t="str">
        <f t="shared" si="7"/>
        <v>Синие</v>
      </c>
      <c r="K10" s="65">
        <f t="shared" si="8"/>
        <v>1.9146678310026481</v>
      </c>
      <c r="L10" s="66">
        <f t="shared" si="9"/>
        <v>0.03032470346595991</v>
      </c>
      <c r="M10" s="25">
        <f t="shared" si="10"/>
        <v>1.9</v>
      </c>
      <c r="N10" s="26" t="str">
        <f t="shared" si="11"/>
        <v>Синие</v>
      </c>
      <c r="O10" s="66">
        <f t="shared" si="12"/>
        <v>2.680519801051975</v>
      </c>
      <c r="P10" s="66">
        <f t="shared" si="13"/>
        <v>0.04737072484693427</v>
      </c>
      <c r="Q10" s="25">
        <f t="shared" si="14"/>
        <v>2.6</v>
      </c>
      <c r="R10" s="60" t="str">
        <f t="shared" si="15"/>
        <v>Синие</v>
      </c>
      <c r="S10" s="34">
        <f t="shared" si="16"/>
        <v>3.7527040361103414</v>
      </c>
      <c r="T10" s="35">
        <f t="shared" si="17"/>
        <v>0.07418484787446365</v>
      </c>
      <c r="U10" s="25">
        <f t="shared" si="18"/>
        <v>3.7</v>
      </c>
      <c r="V10" s="26" t="str">
        <f t="shared" si="19"/>
        <v>Синие</v>
      </c>
      <c r="W10" s="65">
        <f t="shared" si="20"/>
        <v>5.253748558130542</v>
      </c>
      <c r="X10" s="66">
        <f t="shared" si="21"/>
        <v>0.11644413417747562</v>
      </c>
      <c r="Y10" s="25">
        <f t="shared" si="22"/>
        <v>5.1</v>
      </c>
      <c r="Z10" s="26" t="str">
        <f t="shared" si="23"/>
        <v>Синие</v>
      </c>
    </row>
    <row r="11" spans="1:26" s="31" customFormat="1" ht="11.25">
      <c r="A11" s="32">
        <f t="shared" si="24"/>
        <v>6</v>
      </c>
      <c r="B11" s="33">
        <f t="shared" si="25"/>
        <v>55</v>
      </c>
      <c r="C11" s="23">
        <f t="shared" si="0"/>
        <v>0.9926365868345963</v>
      </c>
      <c r="D11" s="24">
        <f t="shared" si="1"/>
        <v>0.05440552622383095</v>
      </c>
      <c r="E11" s="25">
        <f t="shared" si="2"/>
        <v>0.9</v>
      </c>
      <c r="F11" s="26" t="str">
        <f t="shared" si="3"/>
        <v>Синие</v>
      </c>
      <c r="G11" s="71">
        <f t="shared" si="4"/>
        <v>1.389664018805323</v>
      </c>
      <c r="H11" s="72">
        <f t="shared" si="5"/>
        <v>0.08645326000602875</v>
      </c>
      <c r="I11" s="25">
        <f t="shared" si="6"/>
        <v>1.3</v>
      </c>
      <c r="J11" s="26" t="str">
        <f t="shared" si="7"/>
        <v>Синие</v>
      </c>
      <c r="K11" s="65">
        <f t="shared" si="8"/>
        <v>1.9454863996974492</v>
      </c>
      <c r="L11" s="66">
        <f t="shared" si="9"/>
        <v>0.1374914175983628</v>
      </c>
      <c r="M11" s="25">
        <f t="shared" si="10"/>
        <v>1.8</v>
      </c>
      <c r="N11" s="26" t="str">
        <f t="shared" si="11"/>
        <v>Синие</v>
      </c>
      <c r="O11" s="66">
        <f t="shared" si="12"/>
        <v>2.7236122138676295</v>
      </c>
      <c r="P11" s="66">
        <f t="shared" si="13"/>
        <v>0.218818976317562</v>
      </c>
      <c r="Q11" s="25">
        <f t="shared" si="14"/>
        <v>2.5</v>
      </c>
      <c r="R11" s="60" t="str">
        <f t="shared" si="15"/>
        <v>Синие</v>
      </c>
      <c r="S11" s="34">
        <f t="shared" si="16"/>
        <v>3.812947689926523</v>
      </c>
      <c r="T11" s="35">
        <f t="shared" si="17"/>
        <v>0.34847619477977865</v>
      </c>
      <c r="U11" s="25">
        <f t="shared" si="18"/>
        <v>3.5</v>
      </c>
      <c r="V11" s="26" t="str">
        <f t="shared" si="19"/>
        <v>Синие</v>
      </c>
      <c r="W11" s="65">
        <f t="shared" si="20"/>
        <v>5.337952527799742</v>
      </c>
      <c r="X11" s="66">
        <f t="shared" si="21"/>
        <v>0.5552741430336898</v>
      </c>
      <c r="Y11" s="25">
        <f t="shared" si="22"/>
        <v>4.8</v>
      </c>
      <c r="Z11" s="26" t="str">
        <f t="shared" si="23"/>
        <v>Синие</v>
      </c>
    </row>
    <row r="12" spans="1:26" s="31" customFormat="1" ht="11.25">
      <c r="A12" s="32">
        <f t="shared" si="24"/>
        <v>7</v>
      </c>
      <c r="B12" s="33">
        <f t="shared" si="25"/>
        <v>60</v>
      </c>
      <c r="C12" s="23">
        <f t="shared" si="0"/>
        <v>0.8595118588153841</v>
      </c>
      <c r="D12" s="24">
        <f t="shared" si="1"/>
        <v>0.1790386076485368</v>
      </c>
      <c r="E12" s="25">
        <f t="shared" si="2"/>
        <v>0.7</v>
      </c>
      <c r="F12" s="26" t="str">
        <f t="shared" si="3"/>
        <v>Синие</v>
      </c>
      <c r="G12" s="71">
        <f t="shared" si="4"/>
        <v>1.2032270830377134</v>
      </c>
      <c r="H12" s="72">
        <f t="shared" si="5"/>
        <v>0.28594606512236964</v>
      </c>
      <c r="I12" s="25">
        <f t="shared" si="6"/>
        <v>0.9</v>
      </c>
      <c r="J12" s="26" t="str">
        <f t="shared" si="7"/>
        <v>Синие</v>
      </c>
      <c r="K12" s="65">
        <f t="shared" si="8"/>
        <v>1.6843749432202375</v>
      </c>
      <c r="L12" s="66">
        <f t="shared" si="9"/>
        <v>0.45679176794596876</v>
      </c>
      <c r="M12" s="25">
        <f t="shared" si="10"/>
        <v>1.2</v>
      </c>
      <c r="N12" s="26" t="str">
        <f t="shared" si="11"/>
        <v>Синие</v>
      </c>
      <c r="O12" s="66">
        <f t="shared" si="12"/>
        <v>2.3578965246243597</v>
      </c>
      <c r="P12" s="66">
        <f t="shared" si="13"/>
        <v>0.7298562037476178</v>
      </c>
      <c r="Q12" s="25">
        <f t="shared" si="14"/>
        <v>1.6</v>
      </c>
      <c r="R12" s="60" t="str">
        <f t="shared" si="15"/>
        <v>Синие</v>
      </c>
      <c r="S12" s="34">
        <f t="shared" si="16"/>
        <v>3.30069020637223</v>
      </c>
      <c r="T12" s="35">
        <f t="shared" si="17"/>
        <v>1.1663551880814138</v>
      </c>
      <c r="U12" s="25">
        <f t="shared" si="18"/>
        <v>2.1</v>
      </c>
      <c r="V12" s="26" t="str">
        <f t="shared" si="19"/>
        <v>Синие</v>
      </c>
      <c r="W12" s="65">
        <f t="shared" si="20"/>
        <v>4.620383111327081</v>
      </c>
      <c r="X12" s="66">
        <f t="shared" si="21"/>
        <v>1.8641878868064388</v>
      </c>
      <c r="Y12" s="25">
        <f t="shared" si="22"/>
        <v>2.8</v>
      </c>
      <c r="Z12" s="26" t="str">
        <f t="shared" si="23"/>
        <v>Синие</v>
      </c>
    </row>
    <row r="13" spans="1:26" s="31" customFormat="1" ht="11.25">
      <c r="A13" s="32">
        <f t="shared" si="24"/>
        <v>8</v>
      </c>
      <c r="B13" s="33">
        <f t="shared" si="25"/>
        <v>65</v>
      </c>
      <c r="C13" s="23">
        <f t="shared" si="0"/>
        <v>0.6342001648700775</v>
      </c>
      <c r="D13" s="24">
        <f t="shared" si="1"/>
        <v>0.44662927656674983</v>
      </c>
      <c r="E13" s="25">
        <f t="shared" si="2"/>
        <v>0.2</v>
      </c>
      <c r="F13" s="26" t="str">
        <f t="shared" si="3"/>
        <v>Синие</v>
      </c>
      <c r="G13" s="71">
        <f t="shared" si="4"/>
        <v>0.887656916179825</v>
      </c>
      <c r="H13" s="72">
        <f t="shared" si="5"/>
        <v>0.7142263224078776</v>
      </c>
      <c r="I13" s="25">
        <f t="shared" si="6"/>
        <v>0.2</v>
      </c>
      <c r="J13" s="26" t="str">
        <f t="shared" si="7"/>
        <v>Синие</v>
      </c>
      <c r="K13" s="65">
        <f t="shared" si="8"/>
        <v>1.2423625694905511</v>
      </c>
      <c r="L13" s="66">
        <f t="shared" si="9"/>
        <v>1.1422295217028964</v>
      </c>
      <c r="M13" s="25">
        <f t="shared" si="10"/>
        <v>0.1</v>
      </c>
      <c r="N13" s="26" t="str">
        <f t="shared" si="11"/>
        <v>Оба1</v>
      </c>
      <c r="O13" s="66">
        <f t="shared" si="12"/>
        <v>1.7387364825259202</v>
      </c>
      <c r="P13" s="66">
        <f t="shared" si="13"/>
        <v>1.8268218171829398</v>
      </c>
      <c r="Q13" s="25">
        <f t="shared" si="14"/>
        <v>-0.1</v>
      </c>
      <c r="R13" s="60" t="str">
        <f t="shared" si="15"/>
        <v>Оба1</v>
      </c>
      <c r="S13" s="34">
        <f t="shared" si="16"/>
        <v>2.433317664627697</v>
      </c>
      <c r="T13" s="35">
        <f t="shared" si="17"/>
        <v>2.921871665603188</v>
      </c>
      <c r="U13" s="25">
        <f t="shared" si="18"/>
        <v>-0.5</v>
      </c>
      <c r="V13" s="26" t="str">
        <f t="shared" si="19"/>
        <v>Красные</v>
      </c>
      <c r="W13" s="65">
        <f t="shared" si="20"/>
        <v>3.4051837946459744</v>
      </c>
      <c r="X13" s="66">
        <f t="shared" si="21"/>
        <v>4.673534674366324</v>
      </c>
      <c r="Y13" s="25">
        <f t="shared" si="22"/>
        <v>-1.3</v>
      </c>
      <c r="Z13" s="26" t="str">
        <f t="shared" si="23"/>
        <v>Красные</v>
      </c>
    </row>
    <row r="14" spans="1:26" s="31" customFormat="1" ht="11.25">
      <c r="A14" s="32">
        <f t="shared" si="24"/>
        <v>9</v>
      </c>
      <c r="B14" s="33">
        <f t="shared" si="25"/>
        <v>70</v>
      </c>
      <c r="C14" s="23">
        <f t="shared" si="0"/>
        <v>0.3987619499073297</v>
      </c>
      <c r="D14" s="24">
        <f t="shared" si="1"/>
        <v>0.8445872151058913</v>
      </c>
      <c r="E14" s="25">
        <f t="shared" si="2"/>
        <v>-0.4</v>
      </c>
      <c r="F14" s="26" t="str">
        <f t="shared" si="3"/>
        <v>Красные</v>
      </c>
      <c r="G14" s="71">
        <f t="shared" si="4"/>
        <v>0.5578444362627086</v>
      </c>
      <c r="H14" s="72">
        <f t="shared" si="5"/>
        <v>1.3511002869994817</v>
      </c>
      <c r="I14" s="25">
        <f t="shared" si="6"/>
        <v>-0.8</v>
      </c>
      <c r="J14" s="26" t="str">
        <f t="shared" si="7"/>
        <v>Красные</v>
      </c>
      <c r="K14" s="65">
        <f t="shared" si="8"/>
        <v>0.7803066606242923</v>
      </c>
      <c r="L14" s="66">
        <f t="shared" si="9"/>
        <v>2.161425752537413</v>
      </c>
      <c r="M14" s="25">
        <f t="shared" si="10"/>
        <v>-1.4</v>
      </c>
      <c r="N14" s="26" t="str">
        <f t="shared" si="11"/>
        <v>Красные</v>
      </c>
      <c r="O14" s="66">
        <f t="shared" si="12"/>
        <v>1.0913486119977407</v>
      </c>
      <c r="P14" s="66">
        <f t="shared" si="13"/>
        <v>3.4578130200634862</v>
      </c>
      <c r="Q14" s="25">
        <f t="shared" si="14"/>
        <v>-2.4</v>
      </c>
      <c r="R14" s="60" t="str">
        <f t="shared" si="15"/>
        <v>Красные</v>
      </c>
      <c r="S14" s="34">
        <f t="shared" si="16"/>
        <v>1.5261591502868053</v>
      </c>
      <c r="T14" s="35">
        <f t="shared" si="17"/>
        <v>5.531846022934379</v>
      </c>
      <c r="U14" s="25">
        <f t="shared" si="18"/>
        <v>-4</v>
      </c>
      <c r="V14" s="26" t="str">
        <f t="shared" si="19"/>
        <v>Красные</v>
      </c>
      <c r="W14" s="65">
        <f t="shared" si="20"/>
        <v>2.13385688739006</v>
      </c>
      <c r="X14" s="66">
        <f t="shared" si="21"/>
        <v>8.850037941204835</v>
      </c>
      <c r="Y14" s="25">
        <f t="shared" si="22"/>
        <v>-6.7</v>
      </c>
      <c r="Z14" s="26" t="str">
        <f t="shared" si="23"/>
        <v>Красные</v>
      </c>
    </row>
    <row r="15" spans="1:26" s="31" customFormat="1" ht="11.25">
      <c r="A15" s="32">
        <f t="shared" si="24"/>
        <v>10</v>
      </c>
      <c r="B15" s="33">
        <f t="shared" si="25"/>
        <v>75</v>
      </c>
      <c r="C15" s="23">
        <f t="shared" si="0"/>
        <v>0.21365543959388977</v>
      </c>
      <c r="D15" s="24">
        <f t="shared" si="1"/>
        <v>1.2107058413727352</v>
      </c>
      <c r="E15" s="25">
        <f t="shared" si="2"/>
        <v>-1</v>
      </c>
      <c r="F15" s="26" t="str">
        <f t="shared" si="3"/>
        <v>Красные</v>
      </c>
      <c r="G15" s="71">
        <f t="shared" si="4"/>
        <v>0.2985122625107593</v>
      </c>
      <c r="H15" s="72">
        <f t="shared" si="5"/>
        <v>1.9370011529326199</v>
      </c>
      <c r="I15" s="25">
        <f t="shared" si="6"/>
        <v>-1.6</v>
      </c>
      <c r="J15" s="26" t="str">
        <f t="shared" si="7"/>
        <v>Красные</v>
      </c>
      <c r="K15" s="65">
        <f t="shared" si="8"/>
        <v>0.4169486669385967</v>
      </c>
      <c r="L15" s="66">
        <f t="shared" si="9"/>
        <v>3.099022737334685</v>
      </c>
      <c r="M15" s="25">
        <f t="shared" si="10"/>
        <v>-2.7</v>
      </c>
      <c r="N15" s="26" t="str">
        <f t="shared" si="11"/>
        <v>Красные</v>
      </c>
      <c r="O15" s="66">
        <f t="shared" si="12"/>
        <v>0.5821786223453681</v>
      </c>
      <c r="P15" s="66">
        <f t="shared" si="13"/>
        <v>4.958186210535333</v>
      </c>
      <c r="Q15" s="25">
        <f t="shared" si="14"/>
        <v>-4.4</v>
      </c>
      <c r="R15" s="60" t="str">
        <f t="shared" si="15"/>
        <v>Красные</v>
      </c>
      <c r="S15" s="34">
        <f t="shared" si="16"/>
        <v>0.8125709781782477</v>
      </c>
      <c r="T15" s="35">
        <f t="shared" si="17"/>
        <v>7.932748629683124</v>
      </c>
      <c r="U15" s="25">
        <f t="shared" si="18"/>
        <v>-7.1</v>
      </c>
      <c r="V15" s="26" t="str">
        <f t="shared" si="19"/>
        <v>Красные</v>
      </c>
      <c r="W15" s="65">
        <f t="shared" si="20"/>
        <v>1.1336329951347053</v>
      </c>
      <c r="X15" s="66">
        <f t="shared" si="21"/>
        <v>12.691910264906092</v>
      </c>
      <c r="Y15" s="25">
        <f t="shared" si="22"/>
        <v>-11.6</v>
      </c>
      <c r="Z15" s="26" t="str">
        <f t="shared" si="23"/>
        <v>Красные</v>
      </c>
    </row>
    <row r="16" spans="1:26" s="31" customFormat="1" ht="11.25">
      <c r="A16" s="32">
        <f t="shared" si="24"/>
        <v>11</v>
      </c>
      <c r="B16" s="33">
        <f t="shared" si="25"/>
        <v>80</v>
      </c>
      <c r="C16" s="23">
        <f t="shared" si="0"/>
        <v>0.09754995659031093</v>
      </c>
      <c r="D16" s="24">
        <f t="shared" si="1"/>
        <v>1.3156173492624919</v>
      </c>
      <c r="E16" s="25">
        <f t="shared" si="2"/>
        <v>-1.2</v>
      </c>
      <c r="F16" s="26" t="str">
        <f t="shared" si="3"/>
        <v>Красные</v>
      </c>
      <c r="G16" s="71">
        <f t="shared" si="4"/>
        <v>0.13591213055180407</v>
      </c>
      <c r="H16" s="72">
        <f t="shared" si="5"/>
        <v>2.1049292288460326</v>
      </c>
      <c r="I16" s="25">
        <f t="shared" si="6"/>
        <v>-2</v>
      </c>
      <c r="J16" s="26" t="str">
        <f t="shared" si="7"/>
        <v>Красные</v>
      </c>
      <c r="K16" s="65">
        <f t="shared" si="8"/>
        <v>0.18922451815810268</v>
      </c>
      <c r="L16" s="66">
        <f t="shared" si="9"/>
        <v>3.367805218875321</v>
      </c>
      <c r="M16" s="25">
        <f t="shared" si="10"/>
        <v>-3.2</v>
      </c>
      <c r="N16" s="26" t="str">
        <f t="shared" si="11"/>
        <v>Красные</v>
      </c>
      <c r="O16" s="66">
        <f t="shared" si="12"/>
        <v>0.26323042281190606</v>
      </c>
      <c r="P16" s="66">
        <f t="shared" si="13"/>
        <v>5.388374815489619</v>
      </c>
      <c r="Q16" s="25">
        <f t="shared" si="14"/>
        <v>-5.1</v>
      </c>
      <c r="R16" s="60" t="str">
        <f t="shared" si="15"/>
        <v>Красные</v>
      </c>
      <c r="S16" s="34">
        <f t="shared" si="16"/>
        <v>0.3658284045289237</v>
      </c>
      <c r="T16" s="35">
        <f t="shared" si="17"/>
        <v>8.621241766529701</v>
      </c>
      <c r="U16" s="25">
        <f t="shared" si="18"/>
        <v>-8.3</v>
      </c>
      <c r="V16" s="26" t="str">
        <f t="shared" si="19"/>
        <v>Красные</v>
      </c>
      <c r="W16" s="65">
        <f t="shared" si="20"/>
        <v>0.5078491454572283</v>
      </c>
      <c r="X16" s="66">
        <f t="shared" si="21"/>
        <v>13.793767329404805</v>
      </c>
      <c r="Y16" s="25">
        <f t="shared" si="22"/>
        <v>-13.3</v>
      </c>
      <c r="Z16" s="26" t="str">
        <f t="shared" si="23"/>
        <v>Красные</v>
      </c>
    </row>
    <row r="17" spans="1:26" s="31" customFormat="1" ht="11.25">
      <c r="A17" s="32">
        <f t="shared" si="24"/>
        <v>12</v>
      </c>
      <c r="B17" s="33">
        <f t="shared" si="25"/>
        <v>85</v>
      </c>
      <c r="C17" s="23">
        <f t="shared" si="0"/>
        <v>0.037953609908434174</v>
      </c>
      <c r="D17" s="24">
        <f t="shared" si="1"/>
        <v>1.0837206917833433</v>
      </c>
      <c r="E17" s="25">
        <f t="shared" si="2"/>
        <v>-1</v>
      </c>
      <c r="F17" s="26" t="str">
        <f t="shared" si="3"/>
        <v>Красные</v>
      </c>
      <c r="G17" s="71">
        <f t="shared" si="4"/>
        <v>0.05259319352591617</v>
      </c>
      <c r="H17" s="72">
        <f t="shared" si="5"/>
        <v>1.7339303346874042</v>
      </c>
      <c r="I17" s="25">
        <f t="shared" si="6"/>
        <v>-1.7</v>
      </c>
      <c r="J17" s="26" t="str">
        <f t="shared" si="7"/>
        <v>Красные</v>
      </c>
      <c r="K17" s="65">
        <f t="shared" si="8"/>
        <v>0.07276350576893893</v>
      </c>
      <c r="L17" s="66">
        <f t="shared" si="9"/>
        <v>2.774256979583731</v>
      </c>
      <c r="M17" s="25">
        <f t="shared" si="10"/>
        <v>-2.7</v>
      </c>
      <c r="N17" s="26" t="str">
        <f t="shared" si="11"/>
        <v>Красные</v>
      </c>
      <c r="O17" s="66">
        <f t="shared" si="12"/>
        <v>0.10048177958672265</v>
      </c>
      <c r="P17" s="66">
        <f t="shared" si="13"/>
        <v>4.438767509230508</v>
      </c>
      <c r="Q17" s="25">
        <f t="shared" si="14"/>
        <v>-4.3</v>
      </c>
      <c r="R17" s="60" t="str">
        <f t="shared" si="15"/>
        <v>Красные</v>
      </c>
      <c r="S17" s="34">
        <f t="shared" si="16"/>
        <v>0.13845510766679645</v>
      </c>
      <c r="T17" s="35">
        <f t="shared" si="17"/>
        <v>7.10196772570106</v>
      </c>
      <c r="U17" s="25">
        <f t="shared" si="18"/>
        <v>-7</v>
      </c>
      <c r="V17" s="26" t="str">
        <f t="shared" si="19"/>
        <v>Красные</v>
      </c>
      <c r="W17" s="65">
        <f t="shared" si="20"/>
        <v>0.19028616687066452</v>
      </c>
      <c r="X17" s="66">
        <f t="shared" si="21"/>
        <v>11.363065288057095</v>
      </c>
      <c r="Y17" s="25">
        <f t="shared" si="22"/>
        <v>-11.2</v>
      </c>
      <c r="Z17" s="26" t="str">
        <f t="shared" si="23"/>
        <v>Красные</v>
      </c>
    </row>
    <row r="18" spans="1:26" s="31" customFormat="1" ht="11.25">
      <c r="A18" s="32">
        <f t="shared" si="24"/>
        <v>13</v>
      </c>
      <c r="B18" s="33">
        <f t="shared" si="25"/>
        <v>90</v>
      </c>
      <c r="C18" s="23">
        <f t="shared" si="0"/>
        <v>0.012583225558082455</v>
      </c>
      <c r="D18" s="24">
        <f t="shared" si="1"/>
        <v>0.6767090094609999</v>
      </c>
      <c r="E18" s="25">
        <f t="shared" si="2"/>
        <v>-0.7</v>
      </c>
      <c r="F18" s="26" t="str">
        <f t="shared" si="3"/>
        <v>Красные</v>
      </c>
      <c r="G18" s="71">
        <f t="shared" si="4"/>
        <v>0.01727816127658494</v>
      </c>
      <c r="H18" s="72">
        <f t="shared" si="5"/>
        <v>1.0827268652022648</v>
      </c>
      <c r="I18" s="25">
        <f t="shared" si="6"/>
        <v>-1.1</v>
      </c>
      <c r="J18" s="26" t="str">
        <f t="shared" si="7"/>
        <v>Красные</v>
      </c>
      <c r="K18" s="65">
        <f t="shared" si="8"/>
        <v>0.023648062354617784</v>
      </c>
      <c r="L18" s="66">
        <f t="shared" si="9"/>
        <v>1.7323526174268578</v>
      </c>
      <c r="M18" s="25">
        <f t="shared" si="10"/>
        <v>-1.7</v>
      </c>
      <c r="N18" s="26" t="str">
        <f t="shared" si="11"/>
        <v>Красные</v>
      </c>
      <c r="O18" s="66">
        <f t="shared" si="12"/>
        <v>0.032241110987751474</v>
      </c>
      <c r="P18" s="66">
        <f t="shared" si="13"/>
        <v>2.77174999904556</v>
      </c>
      <c r="Q18" s="25">
        <f t="shared" si="14"/>
        <v>-2.7</v>
      </c>
      <c r="R18" s="60" t="str">
        <f t="shared" si="15"/>
        <v>Красные</v>
      </c>
      <c r="S18" s="34">
        <f t="shared" si="16"/>
        <v>0.043751680383329286</v>
      </c>
      <c r="T18" s="35">
        <f t="shared" si="17"/>
        <v>4.434780653806302</v>
      </c>
      <c r="U18" s="25">
        <f t="shared" si="18"/>
        <v>-4.4</v>
      </c>
      <c r="V18" s="26" t="str">
        <f t="shared" si="19"/>
        <v>Красные</v>
      </c>
      <c r="W18" s="65">
        <f t="shared" si="20"/>
        <v>0.05903496220975785</v>
      </c>
      <c r="X18" s="66">
        <f t="shared" si="21"/>
        <v>7.095622795081853</v>
      </c>
      <c r="Y18" s="25">
        <f t="shared" si="22"/>
        <v>-7</v>
      </c>
      <c r="Z18" s="26" t="str">
        <f t="shared" si="23"/>
        <v>Красные</v>
      </c>
    </row>
    <row r="19" spans="1:26" s="31" customFormat="1" ht="11.25">
      <c r="A19" s="32">
        <f t="shared" si="24"/>
        <v>14</v>
      </c>
      <c r="B19" s="33">
        <f t="shared" si="25"/>
        <v>95</v>
      </c>
      <c r="C19" s="23">
        <f t="shared" si="0"/>
        <v>0.003555033981747753</v>
      </c>
      <c r="D19" s="24">
        <f t="shared" si="1"/>
        <v>0.32031949490960304</v>
      </c>
      <c r="E19" s="25">
        <f t="shared" si="2"/>
        <v>-0.3</v>
      </c>
      <c r="F19" s="26" t="str">
        <f t="shared" si="3"/>
        <v>Красные</v>
      </c>
      <c r="G19" s="71">
        <f t="shared" si="4"/>
        <v>0.0048168878269920536</v>
      </c>
      <c r="H19" s="72">
        <f t="shared" si="5"/>
        <v>0.5125090588349758</v>
      </c>
      <c r="I19" s="25">
        <f t="shared" si="6"/>
        <v>-0.5</v>
      </c>
      <c r="J19" s="26" t="str">
        <f t="shared" si="7"/>
        <v>Красные</v>
      </c>
      <c r="K19" s="65">
        <f t="shared" si="8"/>
        <v>0.006487388428371387</v>
      </c>
      <c r="L19" s="66">
        <f t="shared" si="9"/>
        <v>0.8200116040032651</v>
      </c>
      <c r="M19" s="25">
        <f t="shared" si="10"/>
        <v>-0.8</v>
      </c>
      <c r="N19" s="26" t="str">
        <f t="shared" si="11"/>
        <v>Красные</v>
      </c>
      <c r="O19" s="66">
        <f t="shared" si="12"/>
        <v>0.00867233799771831</v>
      </c>
      <c r="P19" s="66">
        <f t="shared" si="13"/>
        <v>1.3120146739721672</v>
      </c>
      <c r="Q19" s="25">
        <f t="shared" si="14"/>
        <v>-1.3</v>
      </c>
      <c r="R19" s="60" t="str">
        <f t="shared" si="15"/>
        <v>Красные</v>
      </c>
      <c r="S19" s="34">
        <f t="shared" si="16"/>
        <v>0.01148526585981955</v>
      </c>
      <c r="T19" s="35">
        <f t="shared" si="17"/>
        <v>2.099218274952669</v>
      </c>
      <c r="U19" s="25">
        <f t="shared" si="18"/>
        <v>-2.1</v>
      </c>
      <c r="V19" s="26" t="str">
        <f t="shared" si="19"/>
        <v>Красные</v>
      </c>
      <c r="W19" s="65">
        <f t="shared" si="20"/>
        <v>0.015029763066271037</v>
      </c>
      <c r="X19" s="66">
        <f t="shared" si="21"/>
        <v>3.3587423487647543</v>
      </c>
      <c r="Y19" s="25">
        <f t="shared" si="22"/>
        <v>-3.3</v>
      </c>
      <c r="Z19" s="26" t="str">
        <f t="shared" si="23"/>
        <v>Красные</v>
      </c>
    </row>
    <row r="20" spans="1:26" s="31" customFormat="1" ht="12" thickBot="1">
      <c r="A20" s="36">
        <f t="shared" si="24"/>
        <v>15</v>
      </c>
      <c r="B20" s="37">
        <f t="shared" si="25"/>
        <v>100</v>
      </c>
      <c r="C20" s="38">
        <f t="shared" si="0"/>
        <v>0.000855871203013606</v>
      </c>
      <c r="D20" s="39">
        <f t="shared" si="1"/>
        <v>0.11493746195661045</v>
      </c>
      <c r="E20" s="40">
        <f t="shared" si="2"/>
        <v>-0.1</v>
      </c>
      <c r="F20" s="41" t="str">
        <f t="shared" si="3"/>
        <v>Оба1</v>
      </c>
      <c r="G20" s="73">
        <f t="shared" si="4"/>
        <v>0.0011407509532407433</v>
      </c>
      <c r="H20" s="74">
        <f t="shared" si="5"/>
        <v>0.1838994256078549</v>
      </c>
      <c r="I20" s="40">
        <f t="shared" si="6"/>
        <v>-0.2</v>
      </c>
      <c r="J20" s="41" t="str">
        <f t="shared" si="7"/>
        <v>Красные</v>
      </c>
      <c r="K20" s="67">
        <f t="shared" si="8"/>
        <v>0.0015051016217331134</v>
      </c>
      <c r="L20" s="68">
        <f t="shared" si="9"/>
        <v>0.2942383965219959</v>
      </c>
      <c r="M20" s="40">
        <f t="shared" si="10"/>
        <v>-0.3</v>
      </c>
      <c r="N20" s="41" t="str">
        <f t="shared" si="11"/>
        <v>Красные</v>
      </c>
      <c r="O20" s="68">
        <f t="shared" si="12"/>
        <v>0.0019600230721653605</v>
      </c>
      <c r="P20" s="68">
        <f t="shared" si="13"/>
        <v>0.4707805313742204</v>
      </c>
      <c r="Q20" s="40">
        <f t="shared" si="14"/>
        <v>-0.5</v>
      </c>
      <c r="R20" s="62" t="str">
        <f t="shared" si="15"/>
        <v>Красные</v>
      </c>
      <c r="S20" s="42">
        <f t="shared" si="16"/>
        <v>0.0025086420353443947</v>
      </c>
      <c r="T20" s="43">
        <f t="shared" si="17"/>
        <v>0.7532476741849093</v>
      </c>
      <c r="U20" s="40">
        <f t="shared" si="18"/>
        <v>-0.8</v>
      </c>
      <c r="V20" s="41" t="str">
        <f t="shared" si="19"/>
        <v>Красные</v>
      </c>
      <c r="W20" s="67">
        <f t="shared" si="20"/>
        <v>0.0031354750123896978</v>
      </c>
      <c r="X20" s="68">
        <f t="shared" si="21"/>
        <v>1.2051947735106339</v>
      </c>
      <c r="Y20" s="40">
        <f t="shared" si="22"/>
        <v>-1.2</v>
      </c>
      <c r="Z20" s="41" t="str">
        <f t="shared" si="23"/>
        <v>Красные</v>
      </c>
    </row>
    <row r="21" ht="13.5" thickBot="1"/>
    <row r="22" spans="1:7" ht="13.5" thickBot="1">
      <c r="A22" s="14" t="s">
        <v>5</v>
      </c>
      <c r="B22" s="15"/>
      <c r="C22" s="15"/>
      <c r="D22" s="15"/>
      <c r="E22" s="15"/>
      <c r="F22" s="15"/>
      <c r="G22" s="16"/>
    </row>
    <row r="23" spans="1:7" ht="12.75">
      <c r="A23" s="17" t="s">
        <v>7</v>
      </c>
      <c r="B23" s="5"/>
      <c r="C23" s="5"/>
      <c r="D23" s="5"/>
      <c r="E23" s="5"/>
      <c r="F23" s="5"/>
      <c r="G23" s="18"/>
    </row>
    <row r="24" spans="1:7" ht="13.5" thickBot="1">
      <c r="A24" s="8" t="s">
        <v>6</v>
      </c>
      <c r="B24" s="10"/>
      <c r="C24" s="10"/>
      <c r="D24" s="10"/>
      <c r="E24" s="10"/>
      <c r="F24" s="10"/>
      <c r="G24" s="19"/>
    </row>
    <row r="26" ht="12.75">
      <c r="A26" t="s">
        <v>12</v>
      </c>
    </row>
    <row r="27" ht="12.75">
      <c r="A27" t="s">
        <v>11</v>
      </c>
    </row>
    <row r="29" ht="12.75">
      <c r="A29" t="s">
        <v>23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AGK</dc:creator>
  <cp:keywords/>
  <dc:description/>
  <cp:lastModifiedBy>User</cp:lastModifiedBy>
  <dcterms:created xsi:type="dcterms:W3CDTF">2004-06-19T13:09:02Z</dcterms:created>
  <dcterms:modified xsi:type="dcterms:W3CDTF">2007-07-15T17:15:26Z</dcterms:modified>
  <cp:category/>
  <cp:version/>
  <cp:contentType/>
  <cp:contentStatus/>
</cp:coreProperties>
</file>